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85205445-55EE-4088-8D6B-D2BBC3B017A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<sst xmlns="http://schemas.openxmlformats.org/spreadsheetml/2006/main" count="187" uniqueCount="60">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</sst>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10400"/>
        <c:axId val="134711936"/>
      </c:barChart>
      <c:catAx>
        <c:axId val="1347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11936"/>
        <c:crosses val="autoZero"/>
        <c:auto val="1"/>
        <c:lblAlgn val="ctr"/>
        <c:lblOffset val="100"/>
        <c:noMultiLvlLbl val="0"/>
      </c:catAx>
      <c:valAx>
        <c:axId val="13471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1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15232"/>
        <c:axId val="139216768"/>
      </c:barChart>
      <c:catAx>
        <c:axId val="1392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6768"/>
        <c:crosses val="autoZero"/>
        <c:auto val="1"/>
        <c:lblAlgn val="ctr"/>
        <c:lblOffset val="100"/>
        <c:noMultiLvlLbl val="0"/>
      </c:catAx>
      <c:valAx>
        <c:axId val="13921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41344"/>
        <c:axId val="139242880"/>
      </c:barChart>
      <c:catAx>
        <c:axId val="1392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42880"/>
        <c:crosses val="autoZero"/>
        <c:auto val="1"/>
        <c:lblAlgn val="ctr"/>
        <c:lblOffset val="100"/>
        <c:noMultiLvlLbl val="0"/>
      </c:catAx>
      <c:valAx>
        <c:axId val="1392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85632"/>
        <c:axId val="139287168"/>
      </c:barChart>
      <c:catAx>
        <c:axId val="1392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87168"/>
        <c:crosses val="autoZero"/>
        <c:auto val="1"/>
        <c:lblAlgn val="ctr"/>
        <c:lblOffset val="100"/>
        <c:noMultiLvlLbl val="0"/>
      </c:catAx>
      <c:valAx>
        <c:axId val="1392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7" t="str">
        <f>'Demand Input'!C8</f>
        <v>Providence Water Supply Board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5" t="s">
        <v>8</v>
      </c>
      <c r="E31" s="65"/>
      <c r="F31" s="16"/>
      <c r="G31" s="65" t="s">
        <v>9</v>
      </c>
      <c r="H31" s="65"/>
      <c r="I31" s="16"/>
      <c r="J31" s="65" t="s">
        <v>10</v>
      </c>
      <c r="K31" s="65"/>
      <c r="L31" s="16"/>
      <c r="M31" s="65" t="s">
        <v>2</v>
      </c>
      <c r="N31" s="65"/>
      <c r="O31" s="16"/>
      <c r="P31" s="65" t="s">
        <v>11</v>
      </c>
      <c r="Q31" s="65"/>
      <c r="R31" s="16"/>
      <c r="S31" s="65" t="s">
        <v>12</v>
      </c>
      <c r="T31" s="65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4">
        <f>E35/D35-1</f>
        <v>-8.6041727338824758E-3</v>
      </c>
      <c r="E36" s="64"/>
      <c r="F36" s="19"/>
      <c r="G36" s="64">
        <f>H35/G35-1</f>
        <v>1.9519184306664883E-2</v>
      </c>
      <c r="H36" s="64"/>
      <c r="I36" s="19"/>
      <c r="J36" s="64">
        <f>K35/J35-1</f>
        <v>-0.14985915549458051</v>
      </c>
      <c r="K36" s="64"/>
      <c r="L36" s="19"/>
      <c r="M36" s="64">
        <f>N35/M35-1</f>
        <v>-0.14896130236194527</v>
      </c>
      <c r="N36" s="64"/>
      <c r="O36" s="19"/>
      <c r="P36" s="64">
        <f>Q35/P35-1</f>
        <v>0.22099213680738128</v>
      </c>
      <c r="Q36" s="64"/>
      <c r="R36" s="19"/>
      <c r="S36" s="64">
        <f>T35/S35-1</f>
        <v>0.21084648017463303</v>
      </c>
      <c r="T36" s="64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5" t="s">
        <v>13</v>
      </c>
      <c r="E38" s="65"/>
      <c r="F38" s="28"/>
      <c r="G38" s="65" t="s">
        <v>49</v>
      </c>
      <c r="H38" s="65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4">
        <f>E42/D42-1</f>
        <v>0.11768018641935307</v>
      </c>
      <c r="E43" s="64"/>
      <c r="F43" s="28"/>
      <c r="G43" s="64">
        <f>H42/G42-1</f>
        <v>0.14386838001032709</v>
      </c>
      <c r="H43" s="6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6" t="s">
        <v>23</v>
      </c>
      <c r="B50" s="66"/>
      <c r="C50" s="66"/>
      <c r="D50" s="66"/>
      <c r="E50" s="66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tabSelected="1" view="pageBreakPreview" zoomScaleNormal="100" zoomScaleSheetLayoutView="100" workbookViewId="0">
      <selection activeCell="I37" sqref="I37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1" width="18.33203125" style="8" customWidth="1"/>
    <col min="12" max="16384" width="9.109375" style="8"/>
  </cols>
  <sheetData>
    <row r="1" spans="1:71" ht="15" customHeight="1" x14ac:dyDescent="0.3">
      <c r="A1" s="72" t="s">
        <v>21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3"/>
      <c r="B5" s="33"/>
      <c r="C5" s="74" t="str">
        <f>C8</f>
        <v>Providence Water Supply Board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4"/>
      <c r="B8" s="35" t="s">
        <v>19</v>
      </c>
      <c r="C8" s="76" t="s">
        <v>59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4"/>
      <c r="B9" s="35" t="s">
        <v>15</v>
      </c>
      <c r="C9" s="76" t="s">
        <v>48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4"/>
      <c r="B10" s="35" t="s">
        <v>18</v>
      </c>
      <c r="C10" s="76" t="s">
        <v>47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6"/>
      <c r="B12" s="71"/>
      <c r="C12" s="71"/>
      <c r="D12" s="71"/>
      <c r="E12" s="71"/>
      <c r="F12" s="71"/>
      <c r="G12" s="71"/>
      <c r="H12" s="71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7"/>
      <c r="B14" s="75" t="str">
        <f>"Input Customer Demand ("&amp;C9&amp;")"</f>
        <v>Input Customer Demand (Ccf)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7"/>
      <c r="B15" s="69" t="s">
        <v>16</v>
      </c>
      <c r="C15" s="69"/>
      <c r="D15" s="69"/>
      <c r="E15" s="69"/>
      <c r="F15" s="69"/>
      <c r="G15" s="69"/>
      <c r="H15" s="6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6"/>
      <c r="B16" s="68" t="s">
        <v>17</v>
      </c>
      <c r="C16" s="68"/>
      <c r="D16" s="68"/>
      <c r="E16" s="36"/>
      <c r="F16" s="68" t="s">
        <v>54</v>
      </c>
      <c r="G16" s="68"/>
      <c r="H16" s="68"/>
      <c r="I16" s="68" t="s">
        <v>55</v>
      </c>
      <c r="J16" s="68"/>
      <c r="K16" s="6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1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1" t="s">
        <v>49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1" t="s">
        <v>50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1" t="s">
        <v>51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1" t="s">
        <v>52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6"/>
      <c r="B31" s="70"/>
      <c r="C31" s="70"/>
      <c r="D31" s="70"/>
      <c r="E31" s="70"/>
      <c r="F31" s="70"/>
      <c r="G31" s="70"/>
      <c r="H31" s="7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7"/>
      <c r="B34" s="69" t="s">
        <v>20</v>
      </c>
      <c r="C34" s="69"/>
      <c r="D34" s="69"/>
      <c r="E34" s="69"/>
      <c r="F34" s="69"/>
      <c r="G34" s="69"/>
      <c r="H34" s="6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7"/>
      <c r="B35" s="34"/>
      <c r="C35" s="38" t="s">
        <v>3</v>
      </c>
      <c r="D35" s="39" t="s">
        <v>17</v>
      </c>
      <c r="E35" s="40"/>
      <c r="F35" s="39" t="s">
        <v>54</v>
      </c>
      <c r="G35" s="39" t="s">
        <v>55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7"/>
      <c r="B36" s="34"/>
      <c r="C36" s="41" t="s">
        <v>53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7"/>
      <c r="B40" s="34"/>
      <c r="C40" s="41" t="s">
        <v>2</v>
      </c>
      <c r="D40" s="54">
        <v>57.16</v>
      </c>
      <c r="E40" s="42"/>
      <c r="F40" s="54">
        <v>57.41</v>
      </c>
      <c r="G40" s="54">
        <v>60.29</v>
      </c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7"/>
      <c r="B41" s="34"/>
      <c r="C41" s="41" t="s">
        <v>11</v>
      </c>
      <c r="D41" s="54">
        <v>66.11</v>
      </c>
      <c r="E41" s="42"/>
      <c r="F41" s="54">
        <v>77.05</v>
      </c>
      <c r="G41" s="54">
        <v>73.45</v>
      </c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7"/>
      <c r="B44" s="34"/>
      <c r="C44" s="56" t="s">
        <v>49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7"/>
      <c r="B45" s="34"/>
      <c r="C45" s="41" t="s">
        <v>50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7"/>
      <c r="B46" s="34"/>
      <c r="C46" s="41" t="s">
        <v>51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7"/>
      <c r="B47" s="34"/>
      <c r="C47" s="41" t="s">
        <v>52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view="pageBreakPreview" topLeftCell="A43" zoomScale="90" zoomScaleNormal="100" zoomScaleSheetLayoutView="90" workbookViewId="0">
      <selection activeCell="E1" sqref="E1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" x14ac:dyDescent="0.35">
      <c r="A3" s="34"/>
      <c r="B3" s="45" t="s">
        <v>25</v>
      </c>
      <c r="C3" s="34"/>
      <c r="D3" s="34"/>
      <c r="E3" s="34"/>
      <c r="F3" s="34"/>
      <c r="G3" s="60" t="s">
        <v>56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" x14ac:dyDescent="0.35">
      <c r="A4" s="34"/>
      <c r="B4" s="34"/>
      <c r="C4" s="34"/>
      <c r="D4" s="34"/>
      <c r="E4" s="34"/>
      <c r="F4" s="34"/>
      <c r="G4" s="60" t="s">
        <v>57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3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11</v>
      </c>
      <c r="E8" s="26">
        <v>6409388.3899999997</v>
      </c>
      <c r="G8" s="26">
        <v>936535.06</v>
      </c>
      <c r="H8" s="50"/>
      <c r="I8" s="48">
        <v>482260.24</v>
      </c>
      <c r="K8" s="26">
        <v>767562.4</v>
      </c>
      <c r="M8" s="26">
        <v>2301462.6</v>
      </c>
      <c r="O8" s="26">
        <f>SUM(E8,G8,I8,K8,M8)</f>
        <v>10897208.689999999</v>
      </c>
      <c r="P8" s="8"/>
      <c r="V8" s="31"/>
      <c r="W8" s="31"/>
      <c r="X8" s="31"/>
      <c r="Y8" s="31"/>
      <c r="Z8" s="31"/>
    </row>
    <row r="9" spans="1:26" x14ac:dyDescent="0.3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2</v>
      </c>
      <c r="E12" s="26">
        <v>6152473.4500000002</v>
      </c>
      <c r="G12" s="26">
        <v>884402.74</v>
      </c>
      <c r="H12" s="50"/>
      <c r="I12" s="48">
        <v>913891.88</v>
      </c>
      <c r="K12" s="26">
        <v>280399.95</v>
      </c>
      <c r="M12" s="26">
        <v>2418535.83</v>
      </c>
      <c r="O12" s="26">
        <f>SUM(E12,G12,I12,K12,M12)</f>
        <v>10649703.850000001</v>
      </c>
      <c r="P12" s="8"/>
      <c r="V12" s="31"/>
      <c r="W12" s="31"/>
      <c r="X12" s="31"/>
      <c r="Y12" s="31"/>
      <c r="Z12" s="31"/>
    </row>
    <row r="13" spans="1:26" x14ac:dyDescent="0.3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11</v>
      </c>
      <c r="E16" s="26">
        <v>5694262.04</v>
      </c>
      <c r="G16" s="26">
        <v>573419</v>
      </c>
      <c r="H16" s="50">
        <v>430530.69</v>
      </c>
      <c r="I16" s="48">
        <v>568840.68000000005</v>
      </c>
      <c r="K16" s="26">
        <v>355588.71</v>
      </c>
      <c r="M16" s="26">
        <v>1473821.62</v>
      </c>
      <c r="O16" s="26">
        <f>SUM(E16,G16,I16,K16,M16)</f>
        <v>8665932.0500000007</v>
      </c>
      <c r="P16" s="8"/>
      <c r="V16" s="31"/>
      <c r="W16" s="31"/>
      <c r="X16" s="31"/>
      <c r="Y16" s="31"/>
      <c r="Z16" s="31"/>
    </row>
    <row r="17" spans="1:26" x14ac:dyDescent="0.3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2</v>
      </c>
      <c r="E20" s="26">
        <v>4198206.49</v>
      </c>
      <c r="G20" s="26">
        <v>1330049.4099999999</v>
      </c>
      <c r="H20" s="50">
        <v>430530.69</v>
      </c>
      <c r="I20" s="48">
        <v>533305.89</v>
      </c>
      <c r="K20" s="26">
        <v>293096.13</v>
      </c>
      <c r="M20" s="26">
        <v>1382696.65</v>
      </c>
      <c r="O20" s="26">
        <f>SUM(E20,G20,I20,K20,M20)</f>
        <v>7737354.5700000003</v>
      </c>
      <c r="P20" s="8"/>
      <c r="V20" s="31"/>
      <c r="W20" s="31"/>
      <c r="X20" s="31"/>
      <c r="Y20" s="31"/>
      <c r="Z20" s="31"/>
    </row>
    <row r="21" spans="1:26" x14ac:dyDescent="0.3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3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3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" x14ac:dyDescent="0.35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11</v>
      </c>
      <c r="D50" s="25"/>
      <c r="E50" s="62">
        <v>6610727.6299999999</v>
      </c>
      <c r="F50" s="25"/>
      <c r="G50" s="24" t="s">
        <v>2</v>
      </c>
      <c r="H50" s="49"/>
      <c r="I50" s="49"/>
      <c r="J50" s="25"/>
      <c r="K50" s="26">
        <v>5511390.3600000003</v>
      </c>
      <c r="M50" s="31"/>
      <c r="N50" s="31"/>
      <c r="O50" s="31"/>
      <c r="V50" s="31"/>
      <c r="W50" s="31"/>
      <c r="X50" s="31"/>
    </row>
    <row r="51" spans="1:24" x14ac:dyDescent="0.3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58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11</v>
      </c>
      <c r="D55" s="25"/>
      <c r="E55" s="26">
        <v>5688248.1399999997</v>
      </c>
      <c r="F55" s="25"/>
      <c r="G55" s="24" t="s">
        <v>2</v>
      </c>
      <c r="H55" s="49"/>
      <c r="I55" s="49"/>
      <c r="J55" s="25"/>
      <c r="K55" s="26">
        <v>4559932.6100000003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2021-07-14T15:38:04Z</dcterms:modified>
</cp:coreProperties>
</file>